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8800" windowHeight="12435"/>
  </bookViews>
  <sheets>
    <sheet name="Cuadro 1.1" sheetId="26" r:id="rId1"/>
  </sheets>
  <definedNames>
    <definedName name="_xlnm.Print_Area" localSheetId="0">'Cuadro 1.1'!$A$1:$N$40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6" l="1"/>
  <c r="L32" i="26"/>
  <c r="G32" i="26"/>
  <c r="B32" i="26"/>
  <c r="L31" i="26"/>
  <c r="G31" i="26"/>
  <c r="B31" i="26"/>
  <c r="L30" i="26"/>
  <c r="G30" i="26"/>
  <c r="B30" i="26"/>
  <c r="B28" i="26" s="1"/>
  <c r="B25" i="26" s="1"/>
  <c r="L29" i="26"/>
  <c r="L28" i="26" s="1"/>
  <c r="G29" i="26"/>
  <c r="G28" i="26" s="1"/>
  <c r="B29" i="26"/>
  <c r="N28" i="26"/>
  <c r="M28" i="26"/>
  <c r="K28" i="26"/>
  <c r="J28" i="26"/>
  <c r="I28" i="26"/>
  <c r="H28" i="26"/>
  <c r="F28" i="26"/>
  <c r="F25" i="26" s="1"/>
  <c r="F33" i="26" s="1"/>
  <c r="E28" i="26"/>
  <c r="D28" i="26"/>
  <c r="C28" i="26"/>
  <c r="L27" i="26"/>
  <c r="G27" i="26"/>
  <c r="G26" i="26" s="1"/>
  <c r="B27" i="26"/>
  <c r="N26" i="26"/>
  <c r="N25" i="26" s="1"/>
  <c r="N33" i="26" s="1"/>
  <c r="M26" i="26"/>
  <c r="M25" i="26" s="1"/>
  <c r="M33" i="26" s="1"/>
  <c r="L26" i="26"/>
  <c r="L25" i="26" s="1"/>
  <c r="K26" i="26"/>
  <c r="K25" i="26" s="1"/>
  <c r="K33" i="26" s="1"/>
  <c r="J26" i="26"/>
  <c r="J25" i="26" s="1"/>
  <c r="J33" i="26" s="1"/>
  <c r="I26" i="26"/>
  <c r="I25" i="26" s="1"/>
  <c r="I33" i="26" s="1"/>
  <c r="H26" i="26"/>
  <c r="H25" i="26" s="1"/>
  <c r="H33" i="26" s="1"/>
  <c r="F26" i="26"/>
  <c r="E26" i="26"/>
  <c r="D26" i="26"/>
  <c r="C26" i="26"/>
  <c r="B26" i="26"/>
  <c r="E25" i="26"/>
  <c r="D25" i="26"/>
  <c r="D33" i="26" s="1"/>
  <c r="C25" i="26"/>
  <c r="C33" i="26" s="1"/>
  <c r="L24" i="26"/>
  <c r="L33" i="26" s="1"/>
  <c r="G24" i="26"/>
  <c r="B24" i="26"/>
  <c r="L22" i="26"/>
  <c r="G22" i="26"/>
  <c r="B22" i="26"/>
  <c r="L21" i="26"/>
  <c r="G21" i="26"/>
  <c r="B21" i="26"/>
  <c r="L20" i="26"/>
  <c r="G20" i="26"/>
  <c r="B20" i="26"/>
  <c r="L19" i="26"/>
  <c r="L18" i="26" s="1"/>
  <c r="G19" i="26"/>
  <c r="G18" i="26" s="1"/>
  <c r="B19" i="26"/>
  <c r="B18" i="26" s="1"/>
  <c r="N18" i="26"/>
  <c r="M18" i="26"/>
  <c r="K18" i="26"/>
  <c r="J18" i="26"/>
  <c r="I18" i="26"/>
  <c r="H18" i="26"/>
  <c r="F18" i="26"/>
  <c r="E18" i="26"/>
  <c r="E14" i="26" s="1"/>
  <c r="E23" i="26" s="1"/>
  <c r="D18" i="26"/>
  <c r="D14" i="26" s="1"/>
  <c r="D23" i="26" s="1"/>
  <c r="C18" i="26"/>
  <c r="L17" i="26"/>
  <c r="G17" i="26"/>
  <c r="B17" i="26"/>
  <c r="L16" i="26"/>
  <c r="G16" i="26"/>
  <c r="G15" i="26" s="1"/>
  <c r="G14" i="26" s="1"/>
  <c r="B16" i="26"/>
  <c r="B15" i="26" s="1"/>
  <c r="B14" i="26" s="1"/>
  <c r="N15" i="26"/>
  <c r="N14" i="26" s="1"/>
  <c r="N23" i="26" s="1"/>
  <c r="M15" i="26"/>
  <c r="M14" i="26" s="1"/>
  <c r="M23" i="26" s="1"/>
  <c r="L15" i="26"/>
  <c r="K15" i="26"/>
  <c r="K14" i="26" s="1"/>
  <c r="K23" i="26" s="1"/>
  <c r="J15" i="26"/>
  <c r="J14" i="26" s="1"/>
  <c r="J23" i="26" s="1"/>
  <c r="I15" i="26"/>
  <c r="I14" i="26" s="1"/>
  <c r="I23" i="26" s="1"/>
  <c r="H15" i="26"/>
  <c r="F15" i="26"/>
  <c r="E15" i="26"/>
  <c r="D15" i="26"/>
  <c r="C15" i="26"/>
  <c r="H14" i="26"/>
  <c r="H23" i="26" s="1"/>
  <c r="F14" i="26"/>
  <c r="F23" i="26" s="1"/>
  <c r="C14" i="26"/>
  <c r="C23" i="26" s="1"/>
  <c r="L13" i="26"/>
  <c r="G13" i="26"/>
  <c r="G23" i="26" s="1"/>
  <c r="B13" i="26"/>
  <c r="B23" i="26" s="1"/>
  <c r="B33" i="26" l="1"/>
  <c r="L23" i="26"/>
  <c r="L14" i="26"/>
  <c r="G25" i="26"/>
  <c r="G33" i="26" s="1"/>
</calcChain>
</file>

<file path=xl/sharedStrings.xml><?xml version="1.0" encoding="utf-8"?>
<sst xmlns="http://schemas.openxmlformats.org/spreadsheetml/2006/main" count="53" uniqueCount="40">
  <si>
    <t>República de Panamá</t>
  </si>
  <si>
    <t>CONTRALORÍA GENERAL DE LA REPÚBLICA</t>
  </si>
  <si>
    <t>Instituto Nacional de Estadística y Censo</t>
  </si>
  <si>
    <t>Partida</t>
  </si>
  <si>
    <t>Total</t>
  </si>
  <si>
    <t>Trimestre</t>
  </si>
  <si>
    <t>Primer</t>
  </si>
  <si>
    <t>Segundo</t>
  </si>
  <si>
    <t>Tercer</t>
  </si>
  <si>
    <t>Cuarto</t>
  </si>
  <si>
    <t>En Zona Libre de Colón</t>
  </si>
  <si>
    <t>En Zonas Francas</t>
  </si>
  <si>
    <t>Otros ajustes exportación</t>
  </si>
  <si>
    <t>Exportaciones de electricidad</t>
  </si>
  <si>
    <t>Exportaciones de coco</t>
  </si>
  <si>
    <t>Bienes para reparación o almacenamiento sin traspaso de la propiedad</t>
  </si>
  <si>
    <t>Bienes adquiridos en puerto por medio de transporte</t>
  </si>
  <si>
    <t>Bienes totales según la balanza de pagos (exportación)</t>
  </si>
  <si>
    <t xml:space="preserve">Importaciones de la Zona Libre de Colón </t>
  </si>
  <si>
    <t>Otros ajustes importación</t>
  </si>
  <si>
    <t>Importaciones de electricidad</t>
  </si>
  <si>
    <t>Importaciones de maquinaria y equipo de transporte</t>
  </si>
  <si>
    <t>Bienes totales según la balanza de pagos (importación)</t>
  </si>
  <si>
    <t>0.0 Cuando la cantidad es menor a la unidad o fracción decimal adoptada, para la expresión del dato.</t>
  </si>
  <si>
    <t>(P) Cifras preliminares.</t>
  </si>
  <si>
    <t>(E) Cifras estimadas.</t>
  </si>
  <si>
    <t>Estadísticas del comercio de mercancías como aparecen en los datos fuentes de exportaciones</t>
  </si>
  <si>
    <t>Ajustes exportaciones</t>
  </si>
  <si>
    <t>Estadísticas del comercio de mercancías como aparecen en los datos fuentes de importaciones</t>
  </si>
  <si>
    <t>Ajustes de cobertura transacciones con residentes</t>
  </si>
  <si>
    <t>Ajustes importaciones</t>
  </si>
  <si>
    <t>En millones de balboas</t>
  </si>
  <si>
    <t>2024 (P)</t>
  </si>
  <si>
    <t>NOTA: De existir diferencia entre el total y los parciales, se debe al redondeo.</t>
  </si>
  <si>
    <t>2025 (P)</t>
  </si>
  <si>
    <t>2026 (E)</t>
  </si>
  <si>
    <t>Cuadro 1.1. CONCILIACIÓN ENTRE LOS DATOS FUENTE DE LAS MERCANCÍAS Y LOS BIENES TOTALES:</t>
  </si>
  <si>
    <t>-     Cantidad nula o cero.</t>
  </si>
  <si>
    <t>AÑOS 2024-25 Y PRIMER SEMESTRE 2026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</si>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</sst>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[$€-1];[Red]\-#,##0\ [$€-1]"/>
    <numFmt numFmtId="165" formatCode="0.0"/>
    <numFmt numFmtId="166" formatCode="#,##0.0;\-#,##0.0;\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MS Sans Serif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F243E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165" fontId="2" fillId="0" borderId="1" xfId="1" applyNumberFormat="1" applyFont="1" applyFill="1" applyBorder="1" applyAlignment="1" applyProtection="1">
      <alignment horizontal="left" indent="2"/>
      <protection locked="0"/>
    </xf>
    <xf numFmtId="0" fontId="2" fillId="0" borderId="4" xfId="0" applyFont="1" applyBorder="1"/>
    <xf numFmtId="4" fontId="2" fillId="0" borderId="5" xfId="0" applyNumberFormat="1" applyFont="1" applyBorder="1"/>
    <xf numFmtId="4" fontId="3" fillId="0" borderId="5" xfId="0" applyNumberFormat="1" applyFont="1" applyBorder="1"/>
    <xf numFmtId="0" fontId="2" fillId="0" borderId="0" xfId="0" applyNumberFormat="1" applyFont="1" applyFill="1" applyAlignment="1"/>
    <xf numFmtId="0" fontId="6" fillId="2" borderId="0" xfId="0" applyNumberFormat="1" applyFont="1" applyFill="1" applyBorder="1"/>
    <xf numFmtId="0" fontId="2" fillId="0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left" indent="2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indent="1"/>
    </xf>
    <xf numFmtId="0" fontId="8" fillId="3" borderId="15" xfId="0" applyNumberFormat="1" applyFont="1" applyFill="1" applyBorder="1" applyAlignment="1" applyProtection="1">
      <alignment horizontal="center" vertical="center"/>
    </xf>
    <xf numFmtId="0" fontId="2" fillId="0" borderId="17" xfId="0" applyFont="1" applyFill="1" applyBorder="1"/>
    <xf numFmtId="0" fontId="4" fillId="0" borderId="18" xfId="0" applyNumberFormat="1" applyFont="1" applyFill="1" applyBorder="1" applyAlignment="1">
      <alignment horizontal="center" vertical="center"/>
    </xf>
    <xf numFmtId="0" fontId="3" fillId="0" borderId="18" xfId="0" applyNumberFormat="1" applyFont="1" applyFill="1" applyBorder="1" applyAlignment="1" applyProtection="1">
      <alignment horizontal="center" vertical="center"/>
    </xf>
    <xf numFmtId="0" fontId="3" fillId="0" borderId="19" xfId="0" applyNumberFormat="1" applyFont="1" applyFill="1" applyBorder="1" applyAlignment="1" applyProtection="1">
      <alignment horizontal="center" vertical="center"/>
    </xf>
    <xf numFmtId="4" fontId="2" fillId="0" borderId="3" xfId="0" applyNumberFormat="1" applyFont="1" applyBorder="1"/>
    <xf numFmtId="0" fontId="2" fillId="0" borderId="0" xfId="0" quotePrefix="1" applyFont="1" applyFill="1" applyAlignment="1"/>
    <xf numFmtId="166" fontId="3" fillId="0" borderId="6" xfId="0" applyNumberFormat="1" applyFont="1" applyFill="1" applyBorder="1"/>
    <xf numFmtId="166" fontId="3" fillId="0" borderId="2" xfId="0" applyNumberFormat="1" applyFont="1" applyFill="1" applyBorder="1"/>
    <xf numFmtId="166" fontId="2" fillId="0" borderId="6" xfId="0" applyNumberFormat="1" applyFont="1" applyFill="1" applyBorder="1"/>
    <xf numFmtId="166" fontId="2" fillId="0" borderId="2" xfId="0" applyNumberFormat="1" applyFont="1" applyFill="1" applyBorder="1"/>
    <xf numFmtId="0" fontId="8" fillId="3" borderId="0" xfId="0" applyNumberFormat="1" applyFont="1" applyFill="1" applyBorder="1" applyAlignment="1" applyProtection="1">
      <alignment horizontal="center" vertical="center"/>
    </xf>
    <xf numFmtId="0" fontId="8" fillId="3" borderId="20" xfId="0" applyNumberFormat="1" applyFont="1" applyFill="1" applyBorder="1" applyAlignment="1" applyProtection="1">
      <alignment horizontal="center" vertical="center"/>
    </xf>
    <xf numFmtId="0" fontId="8" fillId="3" borderId="8" xfId="0" applyNumberFormat="1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164" fontId="8" fillId="3" borderId="8" xfId="0" applyNumberFormat="1" applyFont="1" applyFill="1" applyBorder="1" applyAlignment="1" applyProtection="1">
      <alignment horizontal="center" vertical="center"/>
    </xf>
    <xf numFmtId="164" fontId="8" fillId="3" borderId="9" xfId="0" applyNumberFormat="1" applyFont="1" applyFill="1" applyBorder="1" applyAlignment="1" applyProtection="1">
      <alignment horizontal="center" vertical="center"/>
    </xf>
    <xf numFmtId="164" fontId="8" fillId="3" borderId="20" xfId="0" applyNumberFormat="1" applyFont="1" applyFill="1" applyBorder="1" applyAlignment="1" applyProtection="1">
      <alignment horizontal="center" vertical="center"/>
    </xf>
    <xf numFmtId="164" fontId="8" fillId="3" borderId="16" xfId="0" applyNumberFormat="1" applyFont="1" applyFill="1" applyBorder="1" applyAlignment="1" applyProtection="1">
      <alignment horizontal="center" vertical="center"/>
    </xf>
    <xf numFmtId="164" fontId="8" fillId="3" borderId="13" xfId="0" applyNumberFormat="1" applyFont="1" applyFill="1" applyBorder="1" applyAlignment="1" applyProtection="1">
      <alignment horizontal="center" vertical="center"/>
    </xf>
    <xf numFmtId="0" fontId="8" fillId="3" borderId="12" xfId="0" applyNumberFormat="1" applyFont="1" applyFill="1" applyBorder="1" applyAlignment="1">
      <alignment horizontal="center" vertical="center"/>
    </xf>
    <xf numFmtId="0" fontId="8" fillId="3" borderId="14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 applyProtection="1">
      <alignment horizontal="center" vertical="center"/>
    </xf>
    <xf numFmtId="0" fontId="8" fillId="3" borderId="9" xfId="0" applyNumberFormat="1" applyFont="1" applyFill="1" applyBorder="1" applyAlignment="1" applyProtection="1">
      <alignment horizontal="center" vertical="center"/>
    </xf>
    <xf numFmtId="0" fontId="8" fillId="3" borderId="11" xfId="0" applyNumberFormat="1" applyFont="1" applyFill="1" applyBorder="1" applyAlignment="1" applyProtection="1">
      <alignment horizontal="center" vertical="center"/>
    </xf>
    <xf numFmtId="0" fontId="8" fillId="3" borderId="20" xfId="0" applyNumberFormat="1" applyFont="1" applyFill="1" applyBorder="1" applyAlignment="1" applyProtection="1">
      <alignment horizontal="center" vertical="center"/>
    </xf>
    <xf numFmtId="0" fontId="8" fillId="3" borderId="16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_Vínculos" xfId="1"/>
  </cellStyles>
  <dxfs count="0"/>
  <tableStyles count="0" defaultTableStyle="TableStyleMedium2" defaultPivotStyle="PivotStyleLight16"/>
  <colors>
    <mruColors>
      <color rgb="FF0F243E"/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showGridLines="0"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RowHeight="12.75" x14ac:dyDescent="0.2"/>
  <cols>
    <col min="1" max="1" width="51" style="1" customWidth="1"/>
    <col min="2" max="14" width="9" style="1" customWidth="1"/>
    <col min="15" max="16384" width="11.42578125" style="1"/>
  </cols>
  <sheetData>
    <row r="1" spans="1:14" ht="12.7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2.7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2.75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6" customHeight="1" x14ac:dyDescent="0.2">
      <c r="A4" s="2"/>
    </row>
    <row r="5" spans="1:14" ht="12.75" customHeight="1" x14ac:dyDescent="0.2">
      <c r="A5" s="44" t="s">
        <v>36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ht="12.75" customHeight="1" x14ac:dyDescent="0.2">
      <c r="A6" s="45" t="s">
        <v>38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6" customHeight="1" x14ac:dyDescent="0.2"/>
    <row r="8" spans="1:14" ht="12.75" customHeight="1" x14ac:dyDescent="0.2">
      <c r="A8" s="28" t="s">
        <v>3</v>
      </c>
      <c r="B8" s="31" t="s">
        <v>31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ht="12.75" customHeight="1" x14ac:dyDescent="0.2">
      <c r="A9" s="29"/>
      <c r="B9" s="33" t="s">
        <v>32</v>
      </c>
      <c r="C9" s="34"/>
      <c r="D9" s="34"/>
      <c r="E9" s="34"/>
      <c r="F9" s="35"/>
      <c r="G9" s="33" t="s">
        <v>34</v>
      </c>
      <c r="H9" s="34"/>
      <c r="I9" s="34"/>
      <c r="J9" s="34"/>
      <c r="K9" s="35"/>
      <c r="L9" s="31" t="s">
        <v>35</v>
      </c>
      <c r="M9" s="32"/>
      <c r="N9" s="32"/>
    </row>
    <row r="10" spans="1:14" ht="12.75" customHeight="1" x14ac:dyDescent="0.2">
      <c r="A10" s="29"/>
      <c r="B10" s="36" t="s">
        <v>4</v>
      </c>
      <c r="C10" s="38" t="s">
        <v>5</v>
      </c>
      <c r="D10" s="39"/>
      <c r="E10" s="39"/>
      <c r="F10" s="40"/>
      <c r="G10" s="36" t="s">
        <v>4</v>
      </c>
      <c r="H10" s="38" t="s">
        <v>5</v>
      </c>
      <c r="I10" s="39"/>
      <c r="J10" s="39"/>
      <c r="K10" s="40"/>
      <c r="L10" s="25" t="s">
        <v>6</v>
      </c>
      <c r="M10" s="41" t="s">
        <v>5</v>
      </c>
      <c r="N10" s="42"/>
    </row>
    <row r="11" spans="1:14" ht="12.75" customHeight="1" x14ac:dyDescent="0.2">
      <c r="A11" s="30"/>
      <c r="B11" s="37"/>
      <c r="C11" s="14" t="s">
        <v>6</v>
      </c>
      <c r="D11" s="14" t="s">
        <v>7</v>
      </c>
      <c r="E11" s="14" t="s">
        <v>8</v>
      </c>
      <c r="F11" s="14" t="s">
        <v>9</v>
      </c>
      <c r="G11" s="37"/>
      <c r="H11" s="14" t="s">
        <v>6</v>
      </c>
      <c r="I11" s="14" t="s">
        <v>7</v>
      </c>
      <c r="J11" s="14" t="s">
        <v>8</v>
      </c>
      <c r="K11" s="14" t="s">
        <v>9</v>
      </c>
      <c r="L11" s="26" t="s">
        <v>39</v>
      </c>
      <c r="M11" s="14" t="s">
        <v>6</v>
      </c>
      <c r="N11" s="27" t="s">
        <v>7</v>
      </c>
    </row>
    <row r="12" spans="1:14" ht="6" customHeight="1" x14ac:dyDescent="0.2">
      <c r="A12" s="15"/>
      <c r="B12" s="16"/>
      <c r="C12" s="17"/>
      <c r="D12" s="17"/>
      <c r="E12" s="17"/>
      <c r="F12" s="17"/>
      <c r="G12" s="16"/>
      <c r="H12" s="17"/>
      <c r="I12" s="17"/>
      <c r="J12" s="17"/>
      <c r="K12" s="17"/>
      <c r="L12" s="16"/>
      <c r="M12" s="17"/>
      <c r="N12" s="18"/>
    </row>
    <row r="13" spans="1:14" ht="27" customHeight="1" x14ac:dyDescent="0.2">
      <c r="A13" s="11" t="s">
        <v>26</v>
      </c>
      <c r="B13" s="21">
        <f>SUM(C13,D13,E13,F13)</f>
        <v>14801.754577</v>
      </c>
      <c r="C13" s="21">
        <v>3352.7630449999997</v>
      </c>
      <c r="D13" s="21">
        <v>3507.775408</v>
      </c>
      <c r="E13" s="21">
        <v>4011.1346129999997</v>
      </c>
      <c r="F13" s="21">
        <v>3930.0815110000003</v>
      </c>
      <c r="G13" s="21">
        <f>SUM(H13,I13,J13,K13)</f>
        <v>14687.136773</v>
      </c>
      <c r="H13" s="21">
        <v>3368.1608730000003</v>
      </c>
      <c r="I13" s="21">
        <v>3691.7300090000003</v>
      </c>
      <c r="J13" s="21">
        <v>3870.2719990000001</v>
      </c>
      <c r="K13" s="21">
        <v>3756.973892</v>
      </c>
      <c r="L13" s="21">
        <f>SUM(M13,N13)</f>
        <v>9086.6185399999995</v>
      </c>
      <c r="M13" s="21">
        <v>4318.8337409999995</v>
      </c>
      <c r="N13" s="22">
        <v>4767.784799</v>
      </c>
    </row>
    <row r="14" spans="1:14" ht="12.75" customHeight="1" x14ac:dyDescent="0.2">
      <c r="A14" s="12" t="s">
        <v>27</v>
      </c>
      <c r="B14" s="21">
        <f>SUM(B15,B18)</f>
        <v>1014.6157649100003</v>
      </c>
      <c r="C14" s="21">
        <f t="shared" ref="C14:N14" si="0">SUM(C15,C18)</f>
        <v>240.17868322999999</v>
      </c>
      <c r="D14" s="21">
        <f t="shared" si="0"/>
        <v>270.86175697000004</v>
      </c>
      <c r="E14" s="21">
        <f t="shared" si="0"/>
        <v>273.1851585500001</v>
      </c>
      <c r="F14" s="21">
        <f t="shared" si="0"/>
        <v>230.39016616000015</v>
      </c>
      <c r="G14" s="21">
        <f t="shared" si="0"/>
        <v>1007.8333542200003</v>
      </c>
      <c r="H14" s="21">
        <f t="shared" si="0"/>
        <v>302.16118492999988</v>
      </c>
      <c r="I14" s="21">
        <f t="shared" si="0"/>
        <v>191.20076110000002</v>
      </c>
      <c r="J14" s="21">
        <f t="shared" si="0"/>
        <v>305.90598355000003</v>
      </c>
      <c r="K14" s="21">
        <f t="shared" si="0"/>
        <v>208.56542463999989</v>
      </c>
      <c r="L14" s="21">
        <f t="shared" si="0"/>
        <v>801.40090662999989</v>
      </c>
      <c r="M14" s="21">
        <f t="shared" si="0"/>
        <v>369.13518836000003</v>
      </c>
      <c r="N14" s="22">
        <f t="shared" si="0"/>
        <v>432.26571826999992</v>
      </c>
    </row>
    <row r="15" spans="1:14" ht="12.75" customHeight="1" x14ac:dyDescent="0.2">
      <c r="A15" s="13" t="s">
        <v>29</v>
      </c>
      <c r="B15" s="21">
        <f>SUM(B16,B17)</f>
        <v>-1309.093963</v>
      </c>
      <c r="C15" s="21">
        <f t="shared" ref="C15:F15" si="1">SUM(C16,C17)</f>
        <v>-297.79278900000003</v>
      </c>
      <c r="D15" s="21">
        <f t="shared" si="1"/>
        <v>-309.97348800000003</v>
      </c>
      <c r="E15" s="21">
        <f t="shared" si="1"/>
        <v>-303.03320099999996</v>
      </c>
      <c r="F15" s="21">
        <f t="shared" si="1"/>
        <v>-398.2944849999999</v>
      </c>
      <c r="G15" s="21">
        <f>SUM(G16,G17)</f>
        <v>-1452.083615</v>
      </c>
      <c r="H15" s="21">
        <f t="shared" ref="H15:K15" si="2">SUM(H16,H17)</f>
        <v>-329.113156</v>
      </c>
      <c r="I15" s="21">
        <f t="shared" si="2"/>
        <v>-316.42258299999997</v>
      </c>
      <c r="J15" s="21">
        <f t="shared" si="2"/>
        <v>-360.49825300000003</v>
      </c>
      <c r="K15" s="21">
        <f t="shared" si="2"/>
        <v>-446.04962300000005</v>
      </c>
      <c r="L15" s="21">
        <f>SUM(L16,L17)</f>
        <v>-765.76016100000004</v>
      </c>
      <c r="M15" s="21">
        <f t="shared" ref="M15:N15" si="3">SUM(M16,M17)</f>
        <v>-384.18485699999997</v>
      </c>
      <c r="N15" s="22">
        <f t="shared" si="3"/>
        <v>-381.57530400000002</v>
      </c>
    </row>
    <row r="16" spans="1:14" ht="12.75" customHeight="1" x14ac:dyDescent="0.2">
      <c r="A16" s="10" t="s">
        <v>10</v>
      </c>
      <c r="B16" s="23">
        <f>SUM(C16,D16,E16,F16)</f>
        <v>-1269.515126</v>
      </c>
      <c r="C16" s="23">
        <v>-292.28812700000003</v>
      </c>
      <c r="D16" s="23">
        <v>-292.46151400000002</v>
      </c>
      <c r="E16" s="23">
        <v>-295.63099699999998</v>
      </c>
      <c r="F16" s="23">
        <v>-389.13448799999992</v>
      </c>
      <c r="G16" s="23">
        <f>SUM(H16,I16,J16,K16)</f>
        <v>-1381.763254</v>
      </c>
      <c r="H16" s="23">
        <v>-309.10416800000002</v>
      </c>
      <c r="I16" s="23">
        <v>-308.30649099999999</v>
      </c>
      <c r="J16" s="23">
        <v>-339.28182400000003</v>
      </c>
      <c r="K16" s="23">
        <v>-425.07077100000004</v>
      </c>
      <c r="L16" s="23">
        <f>SUM(M16,N16)</f>
        <v>-725.29928700000005</v>
      </c>
      <c r="M16" s="23">
        <v>-366.45815699999997</v>
      </c>
      <c r="N16" s="24">
        <v>-358.84113000000002</v>
      </c>
    </row>
    <row r="17" spans="1:14" ht="12.75" customHeight="1" x14ac:dyDescent="0.2">
      <c r="A17" s="10" t="s">
        <v>11</v>
      </c>
      <c r="B17" s="23">
        <f>SUM(C17,D17,E17,F17)</f>
        <v>-39.578837</v>
      </c>
      <c r="C17" s="23">
        <v>-5.5046619999999997</v>
      </c>
      <c r="D17" s="23">
        <v>-17.511973999999999</v>
      </c>
      <c r="E17" s="23">
        <v>-7.4022040000000002</v>
      </c>
      <c r="F17" s="23">
        <v>-9.1599970000000006</v>
      </c>
      <c r="G17" s="23">
        <f>SUM(H17,I17,J17,K17)</f>
        <v>-70.320361000000005</v>
      </c>
      <c r="H17" s="23">
        <v>-20.008987999999999</v>
      </c>
      <c r="I17" s="23">
        <v>-8.1160920000000001</v>
      </c>
      <c r="J17" s="23">
        <v>-21.216429000000002</v>
      </c>
      <c r="K17" s="23">
        <v>-20.978852</v>
      </c>
      <c r="L17" s="23">
        <f>SUM(M17,N17)</f>
        <v>-40.460874000000004</v>
      </c>
      <c r="M17" s="23">
        <v>-17.726700000000001</v>
      </c>
      <c r="N17" s="24">
        <v>-22.734173999999999</v>
      </c>
    </row>
    <row r="18" spans="1:14" ht="12.75" customHeight="1" x14ac:dyDescent="0.2">
      <c r="A18" s="13" t="s">
        <v>12</v>
      </c>
      <c r="B18" s="21">
        <f>SUM(B19,B20,B21,B22)</f>
        <v>2323.7097279100003</v>
      </c>
      <c r="C18" s="21">
        <f t="shared" ref="C18:F18" si="4">SUM(C19,C20,C21,C22)</f>
        <v>537.97147223000002</v>
      </c>
      <c r="D18" s="21">
        <f t="shared" si="4"/>
        <v>580.83524497000008</v>
      </c>
      <c r="E18" s="21">
        <f t="shared" si="4"/>
        <v>576.21835955000006</v>
      </c>
      <c r="F18" s="21">
        <f t="shared" si="4"/>
        <v>628.68465116000004</v>
      </c>
      <c r="G18" s="21">
        <f>SUM(G19,G20,G21,G22)</f>
        <v>2459.9169692200003</v>
      </c>
      <c r="H18" s="21">
        <f t="shared" ref="H18:K18" si="5">SUM(H19,H20,H21,H22)</f>
        <v>631.27434092999988</v>
      </c>
      <c r="I18" s="21">
        <f t="shared" si="5"/>
        <v>507.6233441</v>
      </c>
      <c r="J18" s="21">
        <f t="shared" si="5"/>
        <v>666.40423655000006</v>
      </c>
      <c r="K18" s="21">
        <f t="shared" si="5"/>
        <v>654.61504763999994</v>
      </c>
      <c r="L18" s="21">
        <f>SUM(L19,L20,L21,L22)</f>
        <v>1567.1610676299999</v>
      </c>
      <c r="M18" s="21">
        <f t="shared" ref="M18:N18" si="6">SUM(M19,M20,M21,M22)</f>
        <v>753.32004535999999</v>
      </c>
      <c r="N18" s="22">
        <f t="shared" si="6"/>
        <v>813.84102226999994</v>
      </c>
    </row>
    <row r="19" spans="1:14" ht="12.75" customHeight="1" x14ac:dyDescent="0.2">
      <c r="A19" s="10" t="s">
        <v>13</v>
      </c>
      <c r="B19" s="23">
        <f>SUM(C19:F19)</f>
        <v>5.8373260500000006</v>
      </c>
      <c r="C19" s="23">
        <v>0</v>
      </c>
      <c r="D19" s="23">
        <v>0</v>
      </c>
      <c r="E19" s="23">
        <v>5.4531214500000003</v>
      </c>
      <c r="F19" s="23">
        <v>0.38420460000000001</v>
      </c>
      <c r="G19" s="23">
        <f>SUM(H19:K19)</f>
        <v>0.97220179000000007</v>
      </c>
      <c r="H19" s="23">
        <v>0.38191755999999999</v>
      </c>
      <c r="I19" s="23">
        <v>7.7100929999999998E-2</v>
      </c>
      <c r="J19" s="23">
        <v>0.43594562999999997</v>
      </c>
      <c r="K19" s="23">
        <v>7.7237669999999994E-2</v>
      </c>
      <c r="L19" s="23">
        <f t="shared" ref="L19:L22" si="7">SUM(M19,N19)</f>
        <v>1.2388775599999999</v>
      </c>
      <c r="M19" s="23">
        <v>0.66539881999999995</v>
      </c>
      <c r="N19" s="24">
        <v>0.57347873999999999</v>
      </c>
    </row>
    <row r="20" spans="1:14" ht="12.75" customHeight="1" x14ac:dyDescent="0.2">
      <c r="A20" s="10" t="s">
        <v>14</v>
      </c>
      <c r="B20" s="23">
        <f>SUM(C20:F20)</f>
        <v>0.8</v>
      </c>
      <c r="C20" s="23">
        <v>0.2</v>
      </c>
      <c r="D20" s="23">
        <v>0.2</v>
      </c>
      <c r="E20" s="23">
        <v>0.2</v>
      </c>
      <c r="F20" s="23">
        <v>0.2</v>
      </c>
      <c r="G20" s="23">
        <f>SUM(H20:K20)</f>
        <v>0.8</v>
      </c>
      <c r="H20" s="23">
        <v>0.2</v>
      </c>
      <c r="I20" s="23">
        <v>0.2</v>
      </c>
      <c r="J20" s="23">
        <v>0.2</v>
      </c>
      <c r="K20" s="23">
        <v>0.2</v>
      </c>
      <c r="L20" s="23">
        <f t="shared" si="7"/>
        <v>0.4</v>
      </c>
      <c r="M20" s="23">
        <v>0.2</v>
      </c>
      <c r="N20" s="24">
        <v>0.2</v>
      </c>
    </row>
    <row r="21" spans="1:14" ht="27" customHeight="1" x14ac:dyDescent="0.2">
      <c r="A21" s="9" t="s">
        <v>15</v>
      </c>
      <c r="B21" s="23">
        <f>SUM(C21:F21)</f>
        <v>-243.56686500000001</v>
      </c>
      <c r="C21" s="23">
        <v>-23.838191999999999</v>
      </c>
      <c r="D21" s="23">
        <v>-29.879076000000001</v>
      </c>
      <c r="E21" s="23">
        <v>-133.315268</v>
      </c>
      <c r="F21" s="23">
        <v>-56.534329</v>
      </c>
      <c r="G21" s="23">
        <f>SUM(H21:K21)</f>
        <v>-220.56715</v>
      </c>
      <c r="H21" s="23">
        <v>-24.600155000000001</v>
      </c>
      <c r="I21" s="23">
        <v>-152.43627699999999</v>
      </c>
      <c r="J21" s="23">
        <v>0</v>
      </c>
      <c r="K21" s="23">
        <v>-43.530718</v>
      </c>
      <c r="L21" s="23">
        <f t="shared" si="7"/>
        <v>-2.935311</v>
      </c>
      <c r="M21" s="23">
        <v>-2.935311</v>
      </c>
      <c r="N21" s="24">
        <v>0</v>
      </c>
    </row>
    <row r="22" spans="1:14" ht="12.75" customHeight="1" x14ac:dyDescent="0.2">
      <c r="A22" s="10" t="s">
        <v>16</v>
      </c>
      <c r="B22" s="23">
        <f>SUM(C22:F22)</f>
        <v>2560.6392668600001</v>
      </c>
      <c r="C22" s="23">
        <v>561.60966423000002</v>
      </c>
      <c r="D22" s="23">
        <v>610.51432097000009</v>
      </c>
      <c r="E22" s="23">
        <v>703.88050610000005</v>
      </c>
      <c r="F22" s="23">
        <v>684.63477556000009</v>
      </c>
      <c r="G22" s="23">
        <f>SUM(H22:K22)</f>
        <v>2678.7119174300001</v>
      </c>
      <c r="H22" s="23">
        <v>655.29257836999989</v>
      </c>
      <c r="I22" s="23">
        <v>659.78252017</v>
      </c>
      <c r="J22" s="23">
        <v>665.76829092000003</v>
      </c>
      <c r="K22" s="23">
        <v>697.86852796999995</v>
      </c>
      <c r="L22" s="23">
        <f t="shared" si="7"/>
        <v>1568.45750107</v>
      </c>
      <c r="M22" s="23">
        <v>755.38995753999995</v>
      </c>
      <c r="N22" s="24">
        <v>813.06754352999997</v>
      </c>
    </row>
    <row r="23" spans="1:14" ht="12.75" customHeight="1" x14ac:dyDescent="0.2">
      <c r="A23" s="12" t="s">
        <v>17</v>
      </c>
      <c r="B23" s="21">
        <f>SUM(B13,B14)</f>
        <v>15816.37034191</v>
      </c>
      <c r="C23" s="21">
        <f t="shared" ref="C23:N23" si="8">SUM(C13,C14)</f>
        <v>3592.9417282299996</v>
      </c>
      <c r="D23" s="21">
        <f t="shared" si="8"/>
        <v>3778.63716497</v>
      </c>
      <c r="E23" s="21">
        <f t="shared" si="8"/>
        <v>4284.31977155</v>
      </c>
      <c r="F23" s="21">
        <f t="shared" si="8"/>
        <v>4160.4716771600006</v>
      </c>
      <c r="G23" s="21">
        <f t="shared" si="8"/>
        <v>15694.97012722</v>
      </c>
      <c r="H23" s="21">
        <f t="shared" si="8"/>
        <v>3670.32205793</v>
      </c>
      <c r="I23" s="21">
        <f t="shared" si="8"/>
        <v>3882.9307701000002</v>
      </c>
      <c r="J23" s="21">
        <f t="shared" si="8"/>
        <v>4176.1779825499998</v>
      </c>
      <c r="K23" s="21">
        <f t="shared" si="8"/>
        <v>3965.5393166399999</v>
      </c>
      <c r="L23" s="21">
        <f t="shared" si="8"/>
        <v>9888.0194466299999</v>
      </c>
      <c r="M23" s="21">
        <f t="shared" si="8"/>
        <v>4687.9689293599995</v>
      </c>
      <c r="N23" s="22">
        <f t="shared" si="8"/>
        <v>5200.0505172699995</v>
      </c>
    </row>
    <row r="24" spans="1:14" ht="27" customHeight="1" x14ac:dyDescent="0.2">
      <c r="A24" s="11" t="s">
        <v>28</v>
      </c>
      <c r="B24" s="21">
        <f>SUM(C24,D24,E24,F24)</f>
        <v>-28196.203272999999</v>
      </c>
      <c r="C24" s="21">
        <v>-7204.3658779999996</v>
      </c>
      <c r="D24" s="21">
        <v>-6265.866164</v>
      </c>
      <c r="E24" s="21">
        <v>-7921.5462560000005</v>
      </c>
      <c r="F24" s="21">
        <v>-6804.4249749999999</v>
      </c>
      <c r="G24" s="21">
        <f>SUM(H24,I24,J24,K24)</f>
        <v>-27688.864977999998</v>
      </c>
      <c r="H24" s="21">
        <v>-6838.5158719999999</v>
      </c>
      <c r="I24" s="21">
        <v>-6491.7358990000002</v>
      </c>
      <c r="J24" s="21">
        <v>-7507.0869240000002</v>
      </c>
      <c r="K24" s="21">
        <v>-6851.5262829999992</v>
      </c>
      <c r="L24" s="21">
        <f>SUM(M24,N24)</f>
        <v>-14272.509937999999</v>
      </c>
      <c r="M24" s="21">
        <v>-6566.8610439999993</v>
      </c>
      <c r="N24" s="22">
        <v>-7705.6488939999999</v>
      </c>
    </row>
    <row r="25" spans="1:14" ht="12.75" customHeight="1" x14ac:dyDescent="0.2">
      <c r="A25" s="12" t="s">
        <v>30</v>
      </c>
      <c r="B25" s="21">
        <f>SUM(B26,B28)</f>
        <v>2007.7833010299996</v>
      </c>
      <c r="C25" s="21">
        <f t="shared" ref="C25:N25" si="9">SUM(C26,C28)</f>
        <v>1085.69852023</v>
      </c>
      <c r="D25" s="21">
        <f t="shared" si="9"/>
        <v>-62.74373576000005</v>
      </c>
      <c r="E25" s="21">
        <f t="shared" si="9"/>
        <v>906.67089214000009</v>
      </c>
      <c r="F25" s="21">
        <f t="shared" si="9"/>
        <v>78.157624420000047</v>
      </c>
      <c r="G25" s="21">
        <f t="shared" si="9"/>
        <v>-505.10104132999913</v>
      </c>
      <c r="H25" s="21">
        <f t="shared" si="9"/>
        <v>269.5825361200001</v>
      </c>
      <c r="I25" s="21">
        <f t="shared" si="9"/>
        <v>-558.45766175999984</v>
      </c>
      <c r="J25" s="21">
        <f t="shared" si="9"/>
        <v>212.60409768</v>
      </c>
      <c r="K25" s="21">
        <f t="shared" si="9"/>
        <v>-428.83001336999985</v>
      </c>
      <c r="L25" s="21">
        <f t="shared" si="9"/>
        <v>-1086.7519875500002</v>
      </c>
      <c r="M25" s="21">
        <f t="shared" si="9"/>
        <v>-468.63853345000007</v>
      </c>
      <c r="N25" s="22">
        <f t="shared" si="9"/>
        <v>-618.11345410000013</v>
      </c>
    </row>
    <row r="26" spans="1:14" ht="12.75" customHeight="1" x14ac:dyDescent="0.2">
      <c r="A26" s="13" t="s">
        <v>29</v>
      </c>
      <c r="B26" s="21">
        <f>SUM(B27)</f>
        <v>2272.1162489999997</v>
      </c>
      <c r="C26" s="23">
        <f>SUM(C27:C27)</f>
        <v>492.41134099999999</v>
      </c>
      <c r="D26" s="23">
        <f t="shared" ref="D26:F26" si="10">SUM(D27:D27)</f>
        <v>518.09393299999999</v>
      </c>
      <c r="E26" s="23">
        <f t="shared" si="10"/>
        <v>606.195787</v>
      </c>
      <c r="F26" s="23">
        <f t="shared" si="10"/>
        <v>655.41518799999994</v>
      </c>
      <c r="G26" s="21">
        <f>SUM(G27)</f>
        <v>2266.8463339999998</v>
      </c>
      <c r="H26" s="23">
        <f>SUM(H27:H27)</f>
        <v>538.93870100000004</v>
      </c>
      <c r="I26" s="23">
        <f t="shared" ref="I26:K26" si="11">SUM(I27:I27)</f>
        <v>511.24560599999995</v>
      </c>
      <c r="J26" s="23">
        <f t="shared" si="11"/>
        <v>585.05283899999995</v>
      </c>
      <c r="K26" s="23">
        <f t="shared" si="11"/>
        <v>631.60918800000002</v>
      </c>
      <c r="L26" s="21">
        <f>SUM(L27)</f>
        <v>1123.4457520000001</v>
      </c>
      <c r="M26" s="21">
        <f>SUM(M27:M27)</f>
        <v>533.77621899999997</v>
      </c>
      <c r="N26" s="22">
        <f t="shared" ref="N26" si="12">SUM(N27:N27)</f>
        <v>589.669533</v>
      </c>
    </row>
    <row r="27" spans="1:14" ht="12.75" customHeight="1" x14ac:dyDescent="0.2">
      <c r="A27" s="10" t="s">
        <v>18</v>
      </c>
      <c r="B27" s="23">
        <f>SUM(C27:F27)</f>
        <v>2272.1162489999997</v>
      </c>
      <c r="C27" s="23">
        <v>492.41134099999999</v>
      </c>
      <c r="D27" s="23">
        <v>518.09393299999999</v>
      </c>
      <c r="E27" s="23">
        <v>606.195787</v>
      </c>
      <c r="F27" s="23">
        <v>655.41518799999994</v>
      </c>
      <c r="G27" s="23">
        <f>SUM(H27:K27)</f>
        <v>2266.8463339999998</v>
      </c>
      <c r="H27" s="23">
        <v>538.93870100000004</v>
      </c>
      <c r="I27" s="23">
        <v>511.24560599999995</v>
      </c>
      <c r="J27" s="23">
        <v>585.05283899999995</v>
      </c>
      <c r="K27" s="23">
        <v>631.60918800000002</v>
      </c>
      <c r="L27" s="23">
        <f>SUM(M27,N27)</f>
        <v>1123.4457520000001</v>
      </c>
      <c r="M27" s="23">
        <v>533.77621899999997</v>
      </c>
      <c r="N27" s="24">
        <v>589.669533</v>
      </c>
    </row>
    <row r="28" spans="1:14" ht="12.75" customHeight="1" x14ac:dyDescent="0.2">
      <c r="A28" s="13" t="s">
        <v>19</v>
      </c>
      <c r="B28" s="21">
        <f>SUM(B29,B30,B31,B32)</f>
        <v>-264.33294797000008</v>
      </c>
      <c r="C28" s="21">
        <f>SUM(C29:C32)</f>
        <v>593.28717922999999</v>
      </c>
      <c r="D28" s="21">
        <f t="shared" ref="D28:F28" si="13">SUM(D29:D32)</f>
        <v>-580.83766876000004</v>
      </c>
      <c r="E28" s="21">
        <f t="shared" si="13"/>
        <v>300.4751051400001</v>
      </c>
      <c r="F28" s="21">
        <f t="shared" si="13"/>
        <v>-577.2575635799999</v>
      </c>
      <c r="G28" s="21">
        <f>SUM(G29,G30,G31,G32)</f>
        <v>-2771.947375329999</v>
      </c>
      <c r="H28" s="21">
        <f>SUM(H29:H32)</f>
        <v>-269.35616487999994</v>
      </c>
      <c r="I28" s="21">
        <f t="shared" ref="I28:K28" si="14">SUM(I29:I32)</f>
        <v>-1069.7032677599998</v>
      </c>
      <c r="J28" s="21">
        <f t="shared" si="14"/>
        <v>-372.44874131999995</v>
      </c>
      <c r="K28" s="21">
        <f t="shared" si="14"/>
        <v>-1060.4392013699999</v>
      </c>
      <c r="L28" s="21">
        <f>SUM(L29,L30,L31,L32)</f>
        <v>-2210.1977395500003</v>
      </c>
      <c r="M28" s="21">
        <f>SUM(M29:M32)</f>
        <v>-1002.41475245</v>
      </c>
      <c r="N28" s="22">
        <f t="shared" ref="N28" si="15">SUM(N29:N32)</f>
        <v>-1207.7829871000001</v>
      </c>
    </row>
    <row r="29" spans="1:14" ht="12.75" customHeight="1" x14ac:dyDescent="0.2">
      <c r="A29" s="10" t="s">
        <v>20</v>
      </c>
      <c r="B29" s="23">
        <f>SUM(C29,D29,E29,F29)</f>
        <v>-0.61641469999999998</v>
      </c>
      <c r="C29" s="23">
        <v>-0.43087797</v>
      </c>
      <c r="D29" s="23">
        <v>-1.406312E-2</v>
      </c>
      <c r="E29" s="23">
        <v>-0.13689206000000001</v>
      </c>
      <c r="F29" s="23">
        <v>-3.4581550000000003E-2</v>
      </c>
      <c r="G29" s="23">
        <f>SUM(H29,I29,J29,K29)</f>
        <v>-0.70308979000000005</v>
      </c>
      <c r="H29" s="23">
        <v>-4.2630719999999997E-2</v>
      </c>
      <c r="I29" s="23">
        <v>-0.61594536</v>
      </c>
      <c r="J29" s="23">
        <v>-4.4513709999999998E-2</v>
      </c>
      <c r="K29" s="23">
        <v>0</v>
      </c>
      <c r="L29" s="23">
        <f t="shared" ref="L29:L32" si="16">SUM(M29,N29)</f>
        <v>-7.8486730000000005E-2</v>
      </c>
      <c r="M29" s="23">
        <v>-7.4282360000000006E-2</v>
      </c>
      <c r="N29" s="24">
        <v>-4.2043699999999998E-3</v>
      </c>
    </row>
    <row r="30" spans="1:14" ht="12.75" customHeight="1" x14ac:dyDescent="0.2">
      <c r="A30" s="3" t="s">
        <v>21</v>
      </c>
      <c r="B30" s="23">
        <f t="shared" ref="B30:B32" si="17">SUM(C30,D30,E30,F30)</f>
        <v>-428.59634199999999</v>
      </c>
      <c r="C30" s="23">
        <v>-121.796342</v>
      </c>
      <c r="D30" s="23">
        <v>-153</v>
      </c>
      <c r="E30" s="23">
        <v>-49.8</v>
      </c>
      <c r="F30" s="23">
        <v>-104</v>
      </c>
      <c r="G30" s="23">
        <f t="shared" ref="G30:G32" si="18">SUM(H30,I30,J30,K30)</f>
        <v>-919.78701867999996</v>
      </c>
      <c r="H30" s="23">
        <v>-35.389971439999997</v>
      </c>
      <c r="I30" s="23">
        <v>-540.41625342999998</v>
      </c>
      <c r="J30" s="23">
        <v>-131.98079380999999</v>
      </c>
      <c r="K30" s="23">
        <v>-212</v>
      </c>
      <c r="L30" s="23">
        <f t="shared" si="16"/>
        <v>-312.10059411999998</v>
      </c>
      <c r="M30" s="23">
        <v>-105.85053292000001</v>
      </c>
      <c r="N30" s="24">
        <v>-206.2500612</v>
      </c>
    </row>
    <row r="31" spans="1:14" ht="27" customHeight="1" x14ac:dyDescent="0.2">
      <c r="A31" s="9" t="s">
        <v>15</v>
      </c>
      <c r="B31" s="23">
        <f t="shared" si="17"/>
        <v>3256.7007410000001</v>
      </c>
      <c r="C31" s="23">
        <v>1430.5992670000001</v>
      </c>
      <c r="D31" s="23">
        <v>310.97080800000003</v>
      </c>
      <c r="E31" s="23">
        <v>1186.2970700000001</v>
      </c>
      <c r="F31" s="23">
        <v>328.833596</v>
      </c>
      <c r="G31" s="23">
        <f t="shared" si="18"/>
        <v>1355.134765</v>
      </c>
      <c r="H31" s="23">
        <v>550.45350200000007</v>
      </c>
      <c r="I31" s="23">
        <v>240.886156</v>
      </c>
      <c r="J31" s="23">
        <v>558.13288799999998</v>
      </c>
      <c r="K31" s="23">
        <v>5.6622190000000003</v>
      </c>
      <c r="L31" s="23">
        <f t="shared" si="16"/>
        <v>1.119472</v>
      </c>
      <c r="M31" s="23">
        <v>1.119472</v>
      </c>
      <c r="N31" s="24">
        <v>0</v>
      </c>
    </row>
    <row r="32" spans="1:14" ht="12.75" customHeight="1" x14ac:dyDescent="0.2">
      <c r="A32" s="10" t="s">
        <v>16</v>
      </c>
      <c r="B32" s="23">
        <f t="shared" si="17"/>
        <v>-3091.82093227</v>
      </c>
      <c r="C32" s="23">
        <v>-715.08486779999998</v>
      </c>
      <c r="D32" s="23">
        <v>-738.79441364000002</v>
      </c>
      <c r="E32" s="23">
        <v>-835.88507279999999</v>
      </c>
      <c r="F32" s="23">
        <v>-802.05657802999997</v>
      </c>
      <c r="G32" s="23">
        <f t="shared" si="18"/>
        <v>-3206.5920318599992</v>
      </c>
      <c r="H32" s="23">
        <v>-784.37706472000002</v>
      </c>
      <c r="I32" s="23">
        <v>-769.55722496999988</v>
      </c>
      <c r="J32" s="23">
        <v>-798.55632179999998</v>
      </c>
      <c r="K32" s="23">
        <v>-854.10142036999991</v>
      </c>
      <c r="L32" s="23">
        <f t="shared" si="16"/>
        <v>-1899.1381307000001</v>
      </c>
      <c r="M32" s="23">
        <v>-897.60940917000005</v>
      </c>
      <c r="N32" s="24">
        <v>-1001.5287215300001</v>
      </c>
    </row>
    <row r="33" spans="1:14" ht="12.75" customHeight="1" x14ac:dyDescent="0.2">
      <c r="A33" s="12" t="s">
        <v>22</v>
      </c>
      <c r="B33" s="21">
        <f>SUM(B24,B25)</f>
        <v>-26188.419971970001</v>
      </c>
      <c r="C33" s="21">
        <f t="shared" ref="C33:N33" si="19">SUM(C24,C25)</f>
        <v>-6118.6673577699994</v>
      </c>
      <c r="D33" s="21">
        <f t="shared" si="19"/>
        <v>-6328.6098997600002</v>
      </c>
      <c r="E33" s="21">
        <f t="shared" si="19"/>
        <v>-7014.8753638600001</v>
      </c>
      <c r="F33" s="21">
        <f t="shared" si="19"/>
        <v>-6726.2673505799994</v>
      </c>
      <c r="G33" s="21">
        <f t="shared" si="19"/>
        <v>-28193.966019329997</v>
      </c>
      <c r="H33" s="21">
        <f t="shared" si="19"/>
        <v>-6568.9333358799995</v>
      </c>
      <c r="I33" s="21">
        <f t="shared" si="19"/>
        <v>-7050.1935607599999</v>
      </c>
      <c r="J33" s="21">
        <f t="shared" si="19"/>
        <v>-7294.4828263199997</v>
      </c>
      <c r="K33" s="21">
        <f t="shared" si="19"/>
        <v>-7280.3562963699987</v>
      </c>
      <c r="L33" s="21">
        <f t="shared" si="19"/>
        <v>-15359.261925549999</v>
      </c>
      <c r="M33" s="21">
        <f t="shared" si="19"/>
        <v>-7035.4995774499994</v>
      </c>
      <c r="N33" s="22">
        <f t="shared" si="19"/>
        <v>-8323.762348100001</v>
      </c>
    </row>
    <row r="34" spans="1:14" ht="6" customHeight="1" x14ac:dyDescent="0.2">
      <c r="A34" s="4"/>
      <c r="B34" s="5"/>
      <c r="C34" s="5"/>
      <c r="D34" s="5"/>
      <c r="E34" s="5"/>
      <c r="F34" s="5"/>
      <c r="G34" s="6"/>
      <c r="H34" s="5"/>
      <c r="I34" s="5"/>
      <c r="J34" s="5"/>
      <c r="K34" s="5"/>
      <c r="L34" s="6"/>
      <c r="M34" s="5"/>
      <c r="N34" s="19"/>
    </row>
    <row r="35" spans="1:14" ht="6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4" ht="12.75" customHeight="1" x14ac:dyDescent="0.2">
      <c r="A36" s="7" t="s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4" ht="12.75" customHeight="1" x14ac:dyDescent="0.2">
      <c r="A37" s="20" t="s">
        <v>37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4" ht="12.75" customHeight="1" x14ac:dyDescent="0.2">
      <c r="A38" s="7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4" ht="12.75" customHeight="1" x14ac:dyDescent="0.2">
      <c r="A39" s="8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4" ht="12.75" customHeight="1" x14ac:dyDescent="0.2">
      <c r="A40" s="8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</sheetData>
  <mergeCells count="15">
    <mergeCell ref="A1:N1"/>
    <mergeCell ref="A2:N2"/>
    <mergeCell ref="A3:N3"/>
    <mergeCell ref="A5:N5"/>
    <mergeCell ref="A6:N6"/>
    <mergeCell ref="A8:A11"/>
    <mergeCell ref="B8:N8"/>
    <mergeCell ref="B9:F9"/>
    <mergeCell ref="G9:K9"/>
    <mergeCell ref="L9:N9"/>
    <mergeCell ref="B10:B11"/>
    <mergeCell ref="C10:F10"/>
    <mergeCell ref="G10:G11"/>
    <mergeCell ref="H10:K10"/>
    <mergeCell ref="M10:N10"/>
  </mergeCells>
  <printOptions horizontalCentered="1"/>
  <pageMargins left="0.74803149606299213" right="0.74803149606299213" top="0.98425196850393704" bottom="0.98425196850393704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1.1</vt:lpstr>
      <vt:lpstr>'Cuadro 1.1'!Área_de_impresión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2026-08-24T13:23:10Z</cp:lastPrinted>
  <dcterms:created xsi:type="dcterms:W3CDTF">2025-03-14T13:53:59Z</dcterms:created>
  <dcterms:modified xsi:type="dcterms:W3CDTF">2026-09-24T22:25:42Z</dcterms:modified>
</cp:coreProperties>
</file>